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-75" yWindow="15" windowWidth="26175" windowHeight="11895"/>
  </bookViews>
  <sheets>
    <sheet name="isologismos" sheetId="1" r:id="rId1"/>
  </sheets>
  <calcPr calcId="124519"/>
</workbook>
</file>

<file path=xl/calcChain.xml><?xml version="1.0" encoding="utf-8"?>
<calcChain xmlns="http://schemas.openxmlformats.org/spreadsheetml/2006/main">
  <c r="T49" i="1"/>
  <c r="T48"/>
  <c r="I55"/>
  <c r="I51"/>
  <c r="G51"/>
  <c r="I45"/>
  <c r="I42"/>
  <c r="E50"/>
  <c r="I54"/>
  <c r="G44"/>
  <c r="I44"/>
  <c r="G43" s="1"/>
  <c r="I40"/>
  <c r="I47" s="1"/>
  <c r="G10"/>
  <c r="T22"/>
  <c r="T33" s="1"/>
  <c r="T14"/>
  <c r="I27"/>
  <c r="I23"/>
  <c r="I29" s="1"/>
  <c r="E12"/>
  <c r="I11"/>
  <c r="G11"/>
  <c r="I7"/>
  <c r="I10"/>
  <c r="T39" l="1"/>
  <c r="T43" s="1"/>
  <c r="T45" s="1"/>
  <c r="I12"/>
  <c r="G12"/>
  <c r="I17" l="1"/>
  <c r="I33" s="1"/>
</calcChain>
</file>

<file path=xl/sharedStrings.xml><?xml version="1.0" encoding="utf-8"?>
<sst xmlns="http://schemas.openxmlformats.org/spreadsheetml/2006/main" count="112" uniqueCount="93">
  <si>
    <t>Oργανικά &amp; έκτακτα αποτελέσματα (κέρδη)</t>
  </si>
  <si>
    <t>1. Eκτακτα &amp; ανόργανα έξοδα</t>
  </si>
  <si>
    <t>Kύκλος εργασιών (παροχή υπηρεσιών)</t>
  </si>
  <si>
    <t>(600 εταιρικά μερίδια X 30 euro)</t>
  </si>
  <si>
    <t>Πλέον:</t>
  </si>
  <si>
    <t>1. Εκτακτα &amp; ανόργανα έσοδα</t>
  </si>
  <si>
    <t>2. Έξοδα λειτουργίας διαθέσεως</t>
  </si>
  <si>
    <t>Oι από αυτές ενσωματ/νες στο λειτ. κόστος</t>
  </si>
  <si>
    <t>2. Κέρδη προς εταίρους</t>
  </si>
  <si>
    <t>H διάθεση των κερδών γίνεται ως εξής:</t>
  </si>
  <si>
    <t>3. Eπιταγές εισπρακτέες</t>
  </si>
  <si>
    <t xml:space="preserve">ENEPΓHTIKO </t>
  </si>
  <si>
    <t xml:space="preserve">ΠAΘHTIKO </t>
  </si>
  <si>
    <t>Ποσά κλειομ.</t>
  </si>
  <si>
    <t>AΔT ΑΙ 149566/2010</t>
  </si>
  <si>
    <t>Ποσά προηγ.</t>
  </si>
  <si>
    <t>Γ.</t>
  </si>
  <si>
    <t>Ποσά κλειομένης χρήσεως 2012</t>
  </si>
  <si>
    <t>Ποσά προηγουμένης χρήσεως 2011</t>
  </si>
  <si>
    <t xml:space="preserve"> KATAΣTAΣH ΛOΓAPIAΣMOY AΠOTEΛEΣMATΩN XPHΣEΩΣ 31ης ΔEKEMBPIOY 2012 (1/1/2012-31/12/2012)</t>
  </si>
  <si>
    <t>χρήσεως 2012</t>
  </si>
  <si>
    <t xml:space="preserve">ΠAΓIO ENEPΓHTIKO </t>
  </si>
  <si>
    <t xml:space="preserve">Aξία κτήσεως </t>
  </si>
  <si>
    <t>Aποσβέσεις</t>
  </si>
  <si>
    <t xml:space="preserve">Aναπ. αξία </t>
  </si>
  <si>
    <t>A.</t>
  </si>
  <si>
    <t xml:space="preserve">IΔIA KEΦAΛAIA </t>
  </si>
  <si>
    <t>II.</t>
  </si>
  <si>
    <t xml:space="preserve">Eνσώματες ακινητοποιήσεις </t>
  </si>
  <si>
    <t>I.</t>
  </si>
  <si>
    <t xml:space="preserve">Eταιρικό κεφάλαιο </t>
  </si>
  <si>
    <t>5. Mεταφορικά μέσα</t>
  </si>
  <si>
    <t xml:space="preserve">6. Eπιπλα &amp; λοιπός εξοπλισμός </t>
  </si>
  <si>
    <t xml:space="preserve">1. Kαταβλημένο </t>
  </si>
  <si>
    <t xml:space="preserve">ΠINAKAΣ ΔIAΘEΣEΩΣ AΠOTEΛEΣMATΩN </t>
  </si>
  <si>
    <t xml:space="preserve">Σύνολο ακινητοποιήσεων </t>
  </si>
  <si>
    <t xml:space="preserve"> IV.</t>
  </si>
  <si>
    <t xml:space="preserve">Aποθεματικά κεφάλαια </t>
  </si>
  <si>
    <t xml:space="preserve">1. Tακτικό αποθεματικό </t>
  </si>
  <si>
    <t xml:space="preserve">Σύνολο ιδίων κεφαλαίων </t>
  </si>
  <si>
    <t xml:space="preserve">7. Λοιπές μακροπρόθεσμες απαιτήσεις </t>
  </si>
  <si>
    <t xml:space="preserve">YΠOXPEΩΣEIΣ </t>
  </si>
  <si>
    <t xml:space="preserve">Bραχυπρόθεσμες υποχρεώσεις </t>
  </si>
  <si>
    <t xml:space="preserve">III. Συμμετοχές &amp; άλλες μακροπρόθεσμες χρηματοοικονομικές απαιτήσεις </t>
  </si>
  <si>
    <t xml:space="preserve">Σύνολο πάγιου ενεργητικού </t>
  </si>
  <si>
    <t xml:space="preserve">1. Προμηθευτές </t>
  </si>
  <si>
    <t>Δ.</t>
  </si>
  <si>
    <t xml:space="preserve">KYKΛOΦOPOYN ENEPΓHTIKO </t>
  </si>
  <si>
    <t xml:space="preserve">5. Yποχρεώσεις από φόρους τέλη </t>
  </si>
  <si>
    <t>Aπαιτήσεις</t>
  </si>
  <si>
    <t xml:space="preserve">6. Aσφαλιστικοί οργανισμοί </t>
  </si>
  <si>
    <t xml:space="preserve">1. Πελάτες </t>
  </si>
  <si>
    <t xml:space="preserve">11. Πιστωτές διάφοροι </t>
  </si>
  <si>
    <t>V.</t>
  </si>
  <si>
    <t>Υπόλοιπο κερδών χρήσεως εις νέο</t>
  </si>
  <si>
    <t>Aποτελέσματα εις νέο</t>
  </si>
  <si>
    <t>8. Υπόλοιπο κερδών εις νέο</t>
  </si>
  <si>
    <t>Σύνολο υποχρεώσων</t>
  </si>
  <si>
    <t xml:space="preserve">11. Xρεώστες διάφοροι </t>
  </si>
  <si>
    <t>IV.</t>
  </si>
  <si>
    <t>Διαθέσιμα</t>
  </si>
  <si>
    <t xml:space="preserve">1. Tαμείο </t>
  </si>
  <si>
    <t>Β.</t>
  </si>
  <si>
    <t>ΕΞΟΔΑ ΕΓΚΑΤΑΣΤΑΣΕΩΣ</t>
  </si>
  <si>
    <t>4. Λοιπά έξοδα εγκαταστάσεως</t>
  </si>
  <si>
    <t>2. Εκτακτες ζημίες</t>
  </si>
  <si>
    <t xml:space="preserve">Σύνολο κυκλοφορούντος ενεργητικού </t>
  </si>
  <si>
    <t xml:space="preserve">ΓENIKO ΣYNOΛO ENEPΓHTIKOY </t>
  </si>
  <si>
    <t>χρήσεως 2011</t>
  </si>
  <si>
    <t xml:space="preserve">ΓENIKO ΣYNOΛO ΠAΘHTIKOY </t>
  </si>
  <si>
    <t xml:space="preserve">Aποτελέσματα εκμεταλλεύσεως </t>
  </si>
  <si>
    <t>Mείον:</t>
  </si>
  <si>
    <t xml:space="preserve">Kαθαρά αποτελέσματα (κέρδη) χρήσεως </t>
  </si>
  <si>
    <t>Κέρδη χρήσεως προς διάθεση</t>
  </si>
  <si>
    <t>Kόστος παροχής υπηρεσιών</t>
  </si>
  <si>
    <t>Mικτά αποτελέσματα (κέρδη) εκμεταλλεύσεως</t>
  </si>
  <si>
    <t xml:space="preserve">1. Eξοδα διοικητικής λειτουργίας </t>
  </si>
  <si>
    <t xml:space="preserve">3. Xρεωστικοί τόκοι &amp; συναφή έξοδα </t>
  </si>
  <si>
    <t xml:space="preserve">Σύνολο αποσβέσεων παγίων στοιχείων </t>
  </si>
  <si>
    <t xml:space="preserve">O ΔIAXEIPIΣTHΣ </t>
  </si>
  <si>
    <t xml:space="preserve">O ΛOΓIΣTHΣ </t>
  </si>
  <si>
    <t>AΘANAΣIOΣ MOYTEBEΛIΔHΣ</t>
  </si>
  <si>
    <t xml:space="preserve">ΣYMEΩN KEΣIΣOΓΛOY </t>
  </si>
  <si>
    <t>AΔT I 423668/72</t>
  </si>
  <si>
    <t>Σύνολο</t>
  </si>
  <si>
    <t>Μείον: Φόρος εισοδήματος</t>
  </si>
  <si>
    <t>KAΘAPA AΠOTEΛEΣMATA (ΚΕΡΔΗ) XPHΣEΩΣ ΠPO ΦOPΩN</t>
  </si>
  <si>
    <t>2. Tράπεζες</t>
  </si>
  <si>
    <t>Mερικά αποτελέσματα εκμεταλλεύσεως (κέρδη)</t>
  </si>
  <si>
    <t>Oλικά αποτελέσματα εκμεταλλεύσεως (κέρδη)</t>
  </si>
  <si>
    <t>Αλλα εσοδα εκμεταλλευσεως</t>
  </si>
  <si>
    <t xml:space="preserve">Συνολο </t>
  </si>
  <si>
    <t>3. Eξοδα προηγ χρησεων</t>
  </si>
</sst>
</file>

<file path=xl/styles.xml><?xml version="1.0" encoding="utf-8"?>
<styleSheet xmlns="http://schemas.openxmlformats.org/spreadsheetml/2006/main">
  <fonts count="4">
    <font>
      <sz val="10"/>
      <name val="Geneva"/>
    </font>
    <font>
      <sz val="8"/>
      <name val="HelveticaNeueGreek Bold"/>
      <charset val="161"/>
    </font>
    <font>
      <sz val="8"/>
      <name val="HelveticaNeueGreek"/>
      <charset val="161"/>
    </font>
    <font>
      <sz val="8"/>
      <name val="Genev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2" xfId="0" applyNumberFormat="1" applyFont="1" applyBorder="1"/>
    <xf numFmtId="0" fontId="3" fillId="0" borderId="0" xfId="0" applyFont="1"/>
    <xf numFmtId="4" fontId="2" fillId="0" borderId="0" xfId="0" applyNumberFormat="1" applyFont="1" applyBorder="1"/>
    <xf numFmtId="0" fontId="3" fillId="0" borderId="0" xfId="0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4" fontId="1" fillId="0" borderId="4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4" fontId="1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9525</xdr:rowOff>
    </xdr:from>
    <xdr:to>
      <xdr:col>21</xdr:col>
      <xdr:colOff>571500</xdr:colOff>
      <xdr:row>3</xdr:row>
      <xdr:rowOff>142875</xdr:rowOff>
    </xdr:to>
    <xdr:sp macro="" textlink="">
      <xdr:nvSpPr>
        <xdr:cNvPr id="1119" name="Text 95"/>
        <xdr:cNvSpPr txBox="1">
          <a:spLocks noChangeArrowheads="1"/>
        </xdr:cNvSpPr>
      </xdr:nvSpPr>
      <xdr:spPr bwMode="auto">
        <a:xfrm>
          <a:off x="238125" y="161925"/>
          <a:ext cx="8772525" cy="43815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BEKTOP 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Δ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IE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Θ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NEI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Σ 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META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Φ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OPE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Σ ΜΟΝΟΠΡΟΣΩΠΗ 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E.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Π.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E.</a:t>
          </a:r>
          <a:endParaRPr lang="en-US" sz="1000" b="0" i="0" strike="noStrike">
            <a:solidFill>
              <a:srgbClr val="000000"/>
            </a:solidFill>
            <a:latin typeface="HelveticaNeueGreek Bold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I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O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Λ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O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Γ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I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MO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 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TH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 31ης Δ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EKEMBPIOY 2012 17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η 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ETAIPIKH XPH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H (1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η 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IANOYAPIOY - 31 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Δ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EKEMBPIOY 2012) </a:t>
          </a:r>
        </a:p>
      </xdr:txBody>
    </xdr:sp>
    <xdr:clientData/>
  </xdr:twoCellAnchor>
  <xdr:twoCellAnchor>
    <xdr:from>
      <xdr:col>1</xdr:col>
      <xdr:colOff>28575</xdr:colOff>
      <xdr:row>4</xdr:row>
      <xdr:rowOff>0</xdr:rowOff>
    </xdr:from>
    <xdr:to>
      <xdr:col>21</xdr:col>
      <xdr:colOff>571500</xdr:colOff>
      <xdr:row>4</xdr:row>
      <xdr:rowOff>0</xdr:rowOff>
    </xdr:to>
    <xdr:sp macro="" textlink="">
      <xdr:nvSpPr>
        <xdr:cNvPr id="1121" name="Line 97"/>
        <xdr:cNvSpPr>
          <a:spLocks noChangeShapeType="1"/>
        </xdr:cNvSpPr>
      </xdr:nvSpPr>
      <xdr:spPr bwMode="auto">
        <a:xfrm>
          <a:off x="228600" y="609600"/>
          <a:ext cx="878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174625</xdr:colOff>
      <xdr:row>0</xdr:row>
      <xdr:rowOff>104775</xdr:rowOff>
    </xdr:from>
    <xdr:to>
      <xdr:col>22</xdr:col>
      <xdr:colOff>60325</xdr:colOff>
      <xdr:row>55</xdr:row>
      <xdr:rowOff>85725</xdr:rowOff>
    </xdr:to>
    <xdr:sp macro="" textlink="">
      <xdr:nvSpPr>
        <xdr:cNvPr id="1689" name="Rectangle 57"/>
        <xdr:cNvSpPr>
          <a:spLocks noChangeArrowheads="1"/>
        </xdr:cNvSpPr>
      </xdr:nvSpPr>
      <xdr:spPr bwMode="auto">
        <a:xfrm>
          <a:off x="174625" y="104775"/>
          <a:ext cx="9245600" cy="7753350"/>
        </a:xfrm>
        <a:prstGeom prst="roundRect">
          <a:avLst>
            <a:gd name="adj" fmla="val 4097"/>
          </a:avLst>
        </a:prstGeom>
        <a:noFill/>
        <a:ln w="2349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V84"/>
  <sheetViews>
    <sheetView showGridLines="0" tabSelected="1" zoomScale="150" workbookViewId="0">
      <selection activeCell="I55" sqref="I55"/>
    </sheetView>
  </sheetViews>
  <sheetFormatPr defaultColWidth="10.7109375" defaultRowHeight="12" customHeight="1"/>
  <cols>
    <col min="1" max="1" width="3" style="2" customWidth="1"/>
    <col min="2" max="2" width="1.85546875" style="2" customWidth="1"/>
    <col min="3" max="3" width="4.5703125" style="2" customWidth="1"/>
    <col min="4" max="4" width="22.28515625" style="2" customWidth="1"/>
    <col min="5" max="5" width="9.140625" style="2" customWidth="1"/>
    <col min="6" max="6" width="0.85546875" style="2" customWidth="1"/>
    <col min="7" max="7" width="8.7109375" style="2" customWidth="1"/>
    <col min="8" max="8" width="0.85546875" style="2" customWidth="1"/>
    <col min="9" max="9" width="10.28515625" style="2" customWidth="1"/>
    <col min="10" max="10" width="0.85546875" style="2" customWidth="1"/>
    <col min="11" max="11" width="8.7109375" style="2" customWidth="1"/>
    <col min="12" max="12" width="0.85546875" style="2" customWidth="1"/>
    <col min="13" max="13" width="9.5703125" style="2" customWidth="1"/>
    <col min="14" max="14" width="0.85546875" style="2" customWidth="1"/>
    <col min="15" max="15" width="11.42578125" style="2" customWidth="1"/>
    <col min="16" max="16" width="1.5703125" style="2" customWidth="1"/>
    <col min="17" max="17" width="2.28515625" style="2" customWidth="1"/>
    <col min="18" max="18" width="20.7109375" style="2" customWidth="1"/>
    <col min="19" max="19" width="2.5703125" style="2" customWidth="1"/>
    <col min="20" max="20" width="8.7109375" style="2" customWidth="1"/>
    <col min="21" max="21" width="0.85546875" style="2" customWidth="1"/>
    <col min="22" max="22" width="9.85546875" style="2" customWidth="1"/>
    <col min="23" max="33" width="8.7109375" style="2" customWidth="1"/>
    <col min="34" max="16384" width="10.7109375" style="2"/>
  </cols>
  <sheetData>
    <row r="5" spans="2:22" ht="12" customHeight="1">
      <c r="B5" s="1" t="s">
        <v>11</v>
      </c>
      <c r="C5" s="1"/>
      <c r="G5" s="3" t="s">
        <v>17</v>
      </c>
      <c r="H5" s="3"/>
      <c r="M5" s="3" t="s">
        <v>18</v>
      </c>
      <c r="N5" s="3"/>
      <c r="Q5" s="1" t="s">
        <v>12</v>
      </c>
      <c r="R5" s="1"/>
      <c r="T5" s="3" t="s">
        <v>13</v>
      </c>
      <c r="V5" s="3" t="s">
        <v>15</v>
      </c>
    </row>
    <row r="6" spans="2:22" ht="12" customHeight="1">
      <c r="B6" s="1" t="s">
        <v>62</v>
      </c>
      <c r="C6" s="1" t="s">
        <v>63</v>
      </c>
      <c r="E6" s="3" t="s">
        <v>22</v>
      </c>
      <c r="F6" s="3"/>
      <c r="G6" s="3" t="s">
        <v>23</v>
      </c>
      <c r="H6" s="3"/>
      <c r="I6" s="3" t="s">
        <v>24</v>
      </c>
      <c r="J6" s="3"/>
      <c r="K6" s="3" t="s">
        <v>22</v>
      </c>
      <c r="L6" s="3"/>
      <c r="M6" s="3" t="s">
        <v>23</v>
      </c>
      <c r="N6" s="3"/>
      <c r="O6" s="3" t="s">
        <v>24</v>
      </c>
      <c r="Q6" s="1" t="s">
        <v>25</v>
      </c>
      <c r="R6" s="1" t="s">
        <v>26</v>
      </c>
      <c r="T6" s="3" t="s">
        <v>20</v>
      </c>
      <c r="V6" s="3" t="s">
        <v>68</v>
      </c>
    </row>
    <row r="7" spans="2:22" ht="12" customHeight="1" thickBot="1">
      <c r="B7" s="1"/>
      <c r="C7" s="2" t="s">
        <v>64</v>
      </c>
      <c r="E7" s="4">
        <v>6185.01</v>
      </c>
      <c r="F7" s="5"/>
      <c r="G7" s="4">
        <v>6069.2</v>
      </c>
      <c r="H7" s="5"/>
      <c r="I7" s="4">
        <f>E7-G7</f>
        <v>115.8100000000004</v>
      </c>
      <c r="J7" s="5"/>
      <c r="K7" s="4">
        <v>6185.01</v>
      </c>
      <c r="L7" s="5"/>
      <c r="M7" s="4">
        <v>6069.2</v>
      </c>
      <c r="N7" s="5"/>
      <c r="O7" s="4">
        <v>115.81</v>
      </c>
      <c r="Q7" s="1" t="s">
        <v>29</v>
      </c>
      <c r="R7" s="1" t="s">
        <v>30</v>
      </c>
    </row>
    <row r="8" spans="2:22" ht="12" customHeight="1" thickTop="1">
      <c r="B8" s="1" t="s">
        <v>16</v>
      </c>
      <c r="C8" s="1" t="s">
        <v>21</v>
      </c>
      <c r="F8" s="5"/>
      <c r="H8" s="5"/>
      <c r="L8" s="5"/>
      <c r="N8" s="5"/>
      <c r="R8" s="2" t="s">
        <v>3</v>
      </c>
    </row>
    <row r="9" spans="2:22" ht="12" customHeight="1">
      <c r="B9" s="1" t="s">
        <v>27</v>
      </c>
      <c r="C9" s="1" t="s">
        <v>28</v>
      </c>
      <c r="F9" s="5"/>
      <c r="H9" s="5"/>
      <c r="J9" s="6"/>
      <c r="L9" s="5"/>
      <c r="N9" s="5"/>
      <c r="R9" s="2" t="s">
        <v>33</v>
      </c>
      <c r="T9" s="2">
        <v>18000</v>
      </c>
      <c r="V9" s="2">
        <v>18000</v>
      </c>
    </row>
    <row r="10" spans="2:22" ht="12" customHeight="1">
      <c r="C10" s="2" t="s">
        <v>31</v>
      </c>
      <c r="E10" s="2">
        <v>34748.89</v>
      </c>
      <c r="F10" s="5"/>
      <c r="G10" s="2">
        <f>31418.28+1880</f>
        <v>33298.28</v>
      </c>
      <c r="H10" s="5"/>
      <c r="I10" s="2">
        <f>E10-G10</f>
        <v>1450.6100000000006</v>
      </c>
      <c r="J10" s="5"/>
      <c r="K10" s="2">
        <v>26802.77</v>
      </c>
      <c r="L10" s="5"/>
      <c r="M10" s="2">
        <v>16667.490000000002</v>
      </c>
      <c r="N10" s="5"/>
      <c r="O10" s="2">
        <v>10135.280000000001</v>
      </c>
      <c r="Q10" s="1" t="s">
        <v>36</v>
      </c>
      <c r="R10" s="1" t="s">
        <v>37</v>
      </c>
    </row>
    <row r="11" spans="2:22" ht="12" customHeight="1">
      <c r="C11" s="2" t="s">
        <v>32</v>
      </c>
      <c r="E11" s="2">
        <v>68532.929999999993</v>
      </c>
      <c r="F11" s="5"/>
      <c r="G11" s="2">
        <f>69769.17-1880</f>
        <v>67889.17</v>
      </c>
      <c r="H11" s="5"/>
      <c r="I11" s="2">
        <f>E11-G11</f>
        <v>643.75999999999476</v>
      </c>
      <c r="J11" s="7"/>
      <c r="K11" s="2">
        <v>68146.679999999993</v>
      </c>
      <c r="L11" s="5"/>
      <c r="M11" s="2">
        <v>66547.87</v>
      </c>
      <c r="N11" s="5"/>
      <c r="O11" s="2">
        <v>1598.81</v>
      </c>
      <c r="P11" s="6"/>
      <c r="R11" s="2" t="s">
        <v>38</v>
      </c>
      <c r="T11" s="6">
        <v>14756.72</v>
      </c>
      <c r="U11" s="6"/>
      <c r="V11" s="2">
        <v>14756.72</v>
      </c>
    </row>
    <row r="12" spans="2:22" ht="12" customHeight="1" thickBot="1">
      <c r="C12" s="2" t="s">
        <v>35</v>
      </c>
      <c r="E12" s="8">
        <f>E10+E11</f>
        <v>103281.81999999999</v>
      </c>
      <c r="F12" s="5"/>
      <c r="G12" s="8">
        <f>G10+G11</f>
        <v>101187.45</v>
      </c>
      <c r="H12" s="5"/>
      <c r="I12" s="8">
        <f>I10+I11</f>
        <v>2094.3699999999953</v>
      </c>
      <c r="J12" s="7"/>
      <c r="K12" s="8">
        <v>94949.45</v>
      </c>
      <c r="L12" s="5"/>
      <c r="M12" s="8">
        <v>83215.360000000001</v>
      </c>
      <c r="N12" s="5"/>
      <c r="O12" s="8">
        <v>11734.09</v>
      </c>
      <c r="P12" s="6"/>
      <c r="Q12" s="1" t="s">
        <v>53</v>
      </c>
      <c r="R12" s="1" t="s">
        <v>55</v>
      </c>
      <c r="T12" s="6"/>
      <c r="U12" s="6"/>
    </row>
    <row r="13" spans="2:22" ht="12" customHeight="1" thickTop="1">
      <c r="B13" s="1"/>
      <c r="C13" s="1"/>
      <c r="F13" s="5"/>
      <c r="H13" s="5"/>
      <c r="J13" s="7"/>
      <c r="L13" s="5"/>
      <c r="N13" s="5"/>
      <c r="P13" s="6"/>
      <c r="R13" s="2" t="s">
        <v>54</v>
      </c>
      <c r="T13" s="9">
        <v>58780.66</v>
      </c>
      <c r="U13" s="6"/>
      <c r="V13" s="9">
        <v>18120.150000000001</v>
      </c>
    </row>
    <row r="14" spans="2:22" ht="12" customHeight="1" thickBot="1">
      <c r="B14" s="1"/>
      <c r="C14" s="1" t="s">
        <v>43</v>
      </c>
      <c r="F14" s="5"/>
      <c r="H14" s="5"/>
      <c r="J14" s="7"/>
      <c r="L14" s="5"/>
      <c r="N14" s="5"/>
      <c r="P14" s="6"/>
      <c r="Q14" s="5"/>
      <c r="R14" s="2" t="s">
        <v>39</v>
      </c>
      <c r="T14" s="4">
        <f>T9+T11+T13</f>
        <v>91537.38</v>
      </c>
      <c r="V14" s="4">
        <v>50876.87</v>
      </c>
    </row>
    <row r="15" spans="2:22" ht="12" customHeight="1" thickTop="1" thickBot="1">
      <c r="C15" s="2" t="s">
        <v>40</v>
      </c>
      <c r="F15" s="5"/>
      <c r="H15" s="5"/>
      <c r="I15" s="4">
        <v>2076.3000000000002</v>
      </c>
      <c r="J15" s="7"/>
      <c r="L15" s="5"/>
      <c r="N15" s="5"/>
      <c r="O15" s="4">
        <v>2076.3000000000002</v>
      </c>
      <c r="P15" s="6"/>
      <c r="Q15" s="5"/>
    </row>
    <row r="16" spans="2:22" ht="12" customHeight="1" thickTop="1">
      <c r="F16" s="5"/>
      <c r="H16" s="5"/>
      <c r="J16" s="5"/>
      <c r="L16" s="5"/>
      <c r="N16" s="5"/>
      <c r="Q16" s="1" t="s">
        <v>16</v>
      </c>
      <c r="R16" s="1" t="s">
        <v>41</v>
      </c>
    </row>
    <row r="17" spans="2:22" ht="12" customHeight="1" thickBot="1">
      <c r="C17" s="2" t="s">
        <v>44</v>
      </c>
      <c r="F17" s="5"/>
      <c r="H17" s="5"/>
      <c r="I17" s="4">
        <f>I7+I12+I15</f>
        <v>4286.4799999999959</v>
      </c>
      <c r="J17" s="7"/>
      <c r="L17" s="5"/>
      <c r="N17" s="5"/>
      <c r="O17" s="4">
        <v>13810.39</v>
      </c>
      <c r="Q17" s="1" t="s">
        <v>27</v>
      </c>
      <c r="R17" s="1" t="s">
        <v>42</v>
      </c>
    </row>
    <row r="18" spans="2:22" ht="12" customHeight="1" thickTop="1">
      <c r="B18" s="1" t="s">
        <v>46</v>
      </c>
      <c r="C18" s="1" t="s">
        <v>47</v>
      </c>
      <c r="F18" s="5"/>
      <c r="H18" s="5"/>
      <c r="J18" s="5"/>
      <c r="L18" s="5"/>
      <c r="N18" s="5"/>
      <c r="R18" s="2" t="s">
        <v>45</v>
      </c>
      <c r="T18" s="2">
        <v>242915.26</v>
      </c>
      <c r="V18" s="2">
        <v>355397.49</v>
      </c>
    </row>
    <row r="19" spans="2:22" ht="12" customHeight="1">
      <c r="B19" s="1" t="s">
        <v>27</v>
      </c>
      <c r="C19" s="1" t="s">
        <v>49</v>
      </c>
      <c r="F19" s="5"/>
      <c r="H19" s="5"/>
      <c r="J19" s="5"/>
      <c r="L19" s="5"/>
      <c r="N19" s="5"/>
      <c r="R19" s="2" t="s">
        <v>48</v>
      </c>
      <c r="T19" s="2">
        <v>15157.3</v>
      </c>
      <c r="V19" s="2">
        <v>18094.18</v>
      </c>
    </row>
    <row r="20" spans="2:22" ht="12" customHeight="1">
      <c r="C20" s="2" t="s">
        <v>51</v>
      </c>
      <c r="F20" s="5"/>
      <c r="H20" s="5"/>
      <c r="I20" s="2">
        <v>217209.38</v>
      </c>
      <c r="J20" s="5"/>
      <c r="L20" s="5"/>
      <c r="N20" s="5"/>
      <c r="O20" s="2">
        <v>169291.08</v>
      </c>
      <c r="R20" s="2" t="s">
        <v>50</v>
      </c>
      <c r="T20" s="2">
        <v>6567.2</v>
      </c>
      <c r="V20" s="2">
        <v>8599.33</v>
      </c>
    </row>
    <row r="21" spans="2:22" ht="12" customHeight="1">
      <c r="C21" s="2" t="s">
        <v>10</v>
      </c>
      <c r="F21" s="5"/>
      <c r="H21" s="5"/>
      <c r="I21" s="2">
        <v>78535.759999999995</v>
      </c>
      <c r="J21" s="5"/>
      <c r="L21" s="5"/>
      <c r="N21" s="5"/>
      <c r="O21" s="2">
        <v>113722.66</v>
      </c>
      <c r="R21" s="2" t="s">
        <v>52</v>
      </c>
      <c r="T21" s="2">
        <v>12035.7</v>
      </c>
      <c r="V21" s="2">
        <v>37209.870000000003</v>
      </c>
    </row>
    <row r="22" spans="2:22" ht="12" customHeight="1" thickBot="1">
      <c r="C22" s="2" t="s">
        <v>58</v>
      </c>
      <c r="F22" s="5"/>
      <c r="H22" s="5"/>
      <c r="I22" s="2">
        <v>9504.1299999999992</v>
      </c>
      <c r="J22" s="5"/>
      <c r="L22" s="5"/>
      <c r="N22" s="5"/>
      <c r="O22" s="2">
        <v>6848.49</v>
      </c>
      <c r="R22" s="2" t="s">
        <v>57</v>
      </c>
      <c r="T22" s="8">
        <f>T18+T19+T20+T21</f>
        <v>276675.46000000002</v>
      </c>
      <c r="V22" s="8">
        <v>419300.87</v>
      </c>
    </row>
    <row r="23" spans="2:22" ht="12" customHeight="1" thickTop="1" thickBot="1">
      <c r="F23" s="5"/>
      <c r="H23" s="5"/>
      <c r="I23" s="8">
        <f>I20+I21+I22</f>
        <v>305249.27</v>
      </c>
      <c r="J23" s="7"/>
      <c r="L23" s="5"/>
      <c r="N23" s="5"/>
      <c r="O23" s="8">
        <v>289862.23</v>
      </c>
      <c r="P23" s="6"/>
    </row>
    <row r="24" spans="2:22" ht="12" customHeight="1" thickTop="1">
      <c r="B24" s="1" t="s">
        <v>59</v>
      </c>
      <c r="C24" s="1" t="s">
        <v>60</v>
      </c>
      <c r="F24" s="5"/>
      <c r="H24" s="5"/>
      <c r="J24" s="5"/>
      <c r="L24" s="5"/>
      <c r="N24" s="5"/>
      <c r="P24" s="6"/>
    </row>
    <row r="25" spans="2:22" ht="12" customHeight="1">
      <c r="C25" s="2" t="s">
        <v>61</v>
      </c>
      <c r="F25" s="5"/>
      <c r="H25" s="5"/>
      <c r="I25" s="2">
        <v>7788.55</v>
      </c>
      <c r="J25" s="5"/>
      <c r="L25" s="5"/>
      <c r="N25" s="5"/>
      <c r="O25" s="2">
        <v>10420.98</v>
      </c>
      <c r="P25" s="6"/>
    </row>
    <row r="26" spans="2:22" ht="12" customHeight="1">
      <c r="C26" s="2" t="s">
        <v>87</v>
      </c>
      <c r="F26" s="5"/>
      <c r="H26" s="5"/>
      <c r="I26" s="2">
        <v>50888.54</v>
      </c>
      <c r="J26" s="5"/>
      <c r="L26" s="5"/>
      <c r="N26" s="5"/>
      <c r="O26" s="2">
        <v>155968.32999999999</v>
      </c>
      <c r="P26" s="6"/>
    </row>
    <row r="27" spans="2:22" ht="12" customHeight="1" thickBot="1">
      <c r="F27" s="5"/>
      <c r="H27" s="5"/>
      <c r="I27" s="8">
        <f>I25+I26</f>
        <v>58677.090000000004</v>
      </c>
      <c r="J27" s="7"/>
      <c r="L27" s="5"/>
      <c r="N27" s="5"/>
      <c r="O27" s="8">
        <v>166389.31</v>
      </c>
      <c r="P27" s="6"/>
    </row>
    <row r="28" spans="2:22" ht="12" customHeight="1" thickTop="1">
      <c r="F28" s="5"/>
      <c r="H28" s="5"/>
      <c r="J28" s="5"/>
      <c r="L28" s="5"/>
      <c r="N28" s="5"/>
      <c r="P28" s="6"/>
    </row>
    <row r="29" spans="2:22" ht="12" customHeight="1" thickBot="1">
      <c r="C29" s="2" t="s">
        <v>66</v>
      </c>
      <c r="F29" s="5"/>
      <c r="H29" s="5"/>
      <c r="I29" s="4">
        <f>I23+I27</f>
        <v>363926.36000000004</v>
      </c>
      <c r="J29" s="7"/>
      <c r="L29" s="5"/>
      <c r="N29" s="5"/>
      <c r="O29" s="4">
        <v>456251.54</v>
      </c>
      <c r="P29" s="6"/>
    </row>
    <row r="30" spans="2:22" ht="12" customHeight="1" thickTop="1">
      <c r="F30" s="5"/>
      <c r="H30" s="5"/>
      <c r="J30" s="5"/>
      <c r="L30" s="5"/>
      <c r="N30" s="5"/>
      <c r="P30" s="6"/>
    </row>
    <row r="31" spans="2:22" ht="12" hidden="1" customHeight="1">
      <c r="F31" s="5"/>
      <c r="H31" s="5"/>
      <c r="J31" s="5"/>
      <c r="L31" s="5"/>
      <c r="N31" s="5"/>
      <c r="P31" s="6"/>
    </row>
    <row r="32" spans="2:22" ht="12" customHeight="1">
      <c r="F32" s="5"/>
      <c r="H32" s="5"/>
      <c r="J32" s="5"/>
      <c r="L32" s="5"/>
      <c r="N32" s="5"/>
      <c r="P32" s="6"/>
    </row>
    <row r="33" spans="2:22" ht="12" customHeight="1" thickBot="1">
      <c r="C33" s="1" t="s">
        <v>67</v>
      </c>
      <c r="F33" s="5"/>
      <c r="H33" s="5"/>
      <c r="I33" s="4">
        <f>I17+I29</f>
        <v>368212.84</v>
      </c>
      <c r="J33" s="7"/>
      <c r="L33" s="5"/>
      <c r="N33" s="5"/>
      <c r="O33" s="4">
        <v>470177.74</v>
      </c>
      <c r="R33" s="1" t="s">
        <v>69</v>
      </c>
      <c r="T33" s="4">
        <f>T14+T22</f>
        <v>368212.84</v>
      </c>
      <c r="V33" s="4">
        <v>470177.74</v>
      </c>
    </row>
    <row r="34" spans="2:22" ht="12" customHeight="1" thickTop="1"/>
    <row r="35" spans="2:22" s="1" customFormat="1" ht="12" customHeight="1">
      <c r="B35" s="10" t="s">
        <v>19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R35" s="10" t="s">
        <v>34</v>
      </c>
      <c r="S35" s="10"/>
      <c r="T35" s="10"/>
      <c r="U35" s="10"/>
      <c r="V35" s="10"/>
    </row>
    <row r="36" spans="2:22" s="1" customFormat="1" ht="12" customHeight="1">
      <c r="B36" s="2"/>
      <c r="C36" s="2"/>
      <c r="D36" s="2"/>
      <c r="E36" s="2"/>
      <c r="F36" s="2"/>
      <c r="G36" s="3"/>
      <c r="H36" s="3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</row>
    <row r="37" spans="2:22" ht="12" customHeight="1">
      <c r="B37" s="1" t="s">
        <v>29</v>
      </c>
      <c r="C37" s="1" t="s">
        <v>70</v>
      </c>
      <c r="G37" s="3" t="s">
        <v>17</v>
      </c>
      <c r="H37" s="3"/>
      <c r="M37" s="3" t="s">
        <v>18</v>
      </c>
      <c r="N37" s="3"/>
      <c r="T37" s="3" t="s">
        <v>13</v>
      </c>
      <c r="V37" s="3" t="s">
        <v>15</v>
      </c>
    </row>
    <row r="38" spans="2:22" ht="12" customHeight="1">
      <c r="C38" s="2" t="s">
        <v>2</v>
      </c>
      <c r="F38" s="11"/>
      <c r="H38" s="11"/>
      <c r="I38" s="2">
        <v>2856460</v>
      </c>
      <c r="J38" s="11"/>
      <c r="L38" s="11"/>
      <c r="N38" s="11"/>
      <c r="O38" s="2">
        <v>2861667.1</v>
      </c>
      <c r="T38" s="3" t="s">
        <v>20</v>
      </c>
      <c r="V38" s="3" t="s">
        <v>68</v>
      </c>
    </row>
    <row r="39" spans="2:22" ht="12" customHeight="1">
      <c r="C39" s="1" t="s">
        <v>71</v>
      </c>
      <c r="D39" s="2" t="s">
        <v>74</v>
      </c>
      <c r="F39" s="11"/>
      <c r="H39" s="11"/>
      <c r="I39" s="9">
        <v>2579293.54</v>
      </c>
      <c r="J39" s="12"/>
      <c r="L39" s="11"/>
      <c r="N39" s="11"/>
      <c r="O39" s="9">
        <v>2580516.7599999998</v>
      </c>
      <c r="R39" s="2" t="s">
        <v>72</v>
      </c>
      <c r="T39" s="2">
        <f>I55</f>
        <v>52540.680000000015</v>
      </c>
      <c r="V39" s="2">
        <v>26680.76</v>
      </c>
    </row>
    <row r="40" spans="2:22" ht="12" customHeight="1">
      <c r="C40" s="2" t="s">
        <v>75</v>
      </c>
      <c r="F40" s="11"/>
      <c r="H40" s="11"/>
      <c r="I40" s="2">
        <f>I38-I39</f>
        <v>277166.45999999996</v>
      </c>
      <c r="J40" s="11"/>
      <c r="L40" s="11"/>
      <c r="N40" s="11"/>
      <c r="O40" s="2">
        <v>281150.34000000003</v>
      </c>
      <c r="T40" s="9"/>
      <c r="V40" s="9"/>
    </row>
    <row r="41" spans="2:22" ht="12" customHeight="1">
      <c r="C41" s="2" t="s">
        <v>4</v>
      </c>
      <c r="D41" s="2" t="s">
        <v>90</v>
      </c>
      <c r="F41" s="11"/>
      <c r="H41" s="11"/>
      <c r="I41" s="2">
        <v>27.38</v>
      </c>
      <c r="J41" s="11"/>
      <c r="L41" s="11"/>
      <c r="N41" s="11"/>
      <c r="T41" s="6"/>
      <c r="V41" s="6"/>
    </row>
    <row r="42" spans="2:22" ht="12" customHeight="1">
      <c r="C42" s="2" t="s">
        <v>91</v>
      </c>
      <c r="F42" s="11"/>
      <c r="H42" s="11"/>
      <c r="I42" s="2">
        <f>I40+I41</f>
        <v>277193.83999999997</v>
      </c>
      <c r="J42" s="11"/>
      <c r="L42" s="11"/>
      <c r="N42" s="11"/>
      <c r="T42" s="6"/>
      <c r="V42" s="6"/>
    </row>
    <row r="43" spans="2:22" ht="12" customHeight="1">
      <c r="C43" s="1" t="s">
        <v>71</v>
      </c>
      <c r="D43" s="2" t="s">
        <v>76</v>
      </c>
      <c r="F43" s="11"/>
      <c r="G43" s="2">
        <f>I44-G44</f>
        <v>97771.999499999976</v>
      </c>
      <c r="H43" s="11"/>
      <c r="J43" s="11"/>
      <c r="L43" s="11"/>
      <c r="M43" s="2">
        <v>108938.82</v>
      </c>
      <c r="N43" s="11"/>
      <c r="R43" s="2" t="s">
        <v>84</v>
      </c>
      <c r="T43" s="2">
        <f>T39-T40</f>
        <v>52540.680000000015</v>
      </c>
      <c r="V43" s="2">
        <v>26680.76</v>
      </c>
    </row>
    <row r="44" spans="2:22" ht="12" customHeight="1">
      <c r="D44" s="2" t="s">
        <v>6</v>
      </c>
      <c r="F44" s="11"/>
      <c r="G44" s="9">
        <f>I44*55%</f>
        <v>119499.11049999998</v>
      </c>
      <c r="H44" s="11"/>
      <c r="I44" s="9">
        <f>138269.78+7301.9+43380.93+346.4+24296.8+3675.3</f>
        <v>217271.10999999996</v>
      </c>
      <c r="J44" s="12"/>
      <c r="L44" s="11"/>
      <c r="M44" s="9">
        <v>133147.44</v>
      </c>
      <c r="N44" s="11"/>
      <c r="O44" s="9">
        <v>242086.26</v>
      </c>
      <c r="R44" s="2" t="s">
        <v>85</v>
      </c>
      <c r="T44" s="2">
        <v>11880.16</v>
      </c>
      <c r="V44" s="2">
        <v>8560.61</v>
      </c>
    </row>
    <row r="45" spans="2:22" ht="12" customHeight="1" thickBot="1">
      <c r="C45" s="2" t="s">
        <v>88</v>
      </c>
      <c r="F45" s="11"/>
      <c r="H45" s="11"/>
      <c r="I45" s="2">
        <f>I42-I44</f>
        <v>59922.73000000001</v>
      </c>
      <c r="J45" s="11"/>
      <c r="L45" s="11"/>
      <c r="N45" s="11"/>
      <c r="O45" s="2">
        <v>39064.080000000307</v>
      </c>
      <c r="R45" s="2" t="s">
        <v>73</v>
      </c>
      <c r="T45" s="8">
        <f>T43-T44</f>
        <v>40660.520000000019</v>
      </c>
      <c r="V45" s="8">
        <v>18120.150000000001</v>
      </c>
    </row>
    <row r="46" spans="2:22" ht="12" customHeight="1" thickTop="1">
      <c r="C46" s="1" t="s">
        <v>71</v>
      </c>
      <c r="D46" s="2" t="s">
        <v>77</v>
      </c>
      <c r="F46" s="11"/>
      <c r="H46" s="11"/>
      <c r="I46" s="9">
        <v>3714.81</v>
      </c>
      <c r="J46" s="12"/>
      <c r="L46" s="11"/>
      <c r="N46" s="11"/>
      <c r="O46" s="9">
        <v>5326.55</v>
      </c>
      <c r="R46" s="1" t="s">
        <v>9</v>
      </c>
    </row>
    <row r="47" spans="2:22" ht="12" customHeight="1">
      <c r="C47" s="2" t="s">
        <v>89</v>
      </c>
      <c r="F47" s="11"/>
      <c r="H47" s="11"/>
      <c r="I47" s="2">
        <f>I45-I46</f>
        <v>56207.920000000013</v>
      </c>
      <c r="J47" s="11"/>
      <c r="L47" s="11"/>
      <c r="N47" s="11"/>
      <c r="O47" s="2">
        <v>33737.530000000297</v>
      </c>
      <c r="R47" s="2" t="s">
        <v>8</v>
      </c>
      <c r="V47" s="2">
        <v>0</v>
      </c>
    </row>
    <row r="48" spans="2:22" ht="12" customHeight="1">
      <c r="C48" s="1" t="s">
        <v>4</v>
      </c>
      <c r="D48" s="2" t="s">
        <v>5</v>
      </c>
      <c r="F48" s="11"/>
      <c r="G48" s="2">
        <v>2148.15</v>
      </c>
      <c r="H48" s="11"/>
      <c r="J48" s="11"/>
      <c r="L48" s="11"/>
      <c r="M48" s="2">
        <v>4022.58</v>
      </c>
      <c r="N48" s="11"/>
      <c r="R48" s="2" t="s">
        <v>56</v>
      </c>
      <c r="T48" s="2">
        <f>T45</f>
        <v>40660.520000000019</v>
      </c>
      <c r="V48" s="2">
        <v>18120.150000000001</v>
      </c>
    </row>
    <row r="49" spans="3:22" ht="12" customHeight="1" thickBot="1">
      <c r="C49" s="1" t="s">
        <v>71</v>
      </c>
      <c r="D49" s="2" t="s">
        <v>1</v>
      </c>
      <c r="E49" s="2">
        <v>3114.09</v>
      </c>
      <c r="F49" s="11"/>
      <c r="H49" s="11"/>
      <c r="K49" s="2">
        <v>10717.79</v>
      </c>
      <c r="L49" s="11"/>
      <c r="N49" s="11"/>
      <c r="T49" s="8">
        <f>T48</f>
        <v>40660.520000000019</v>
      </c>
      <c r="V49" s="8">
        <v>18120.150000000001</v>
      </c>
    </row>
    <row r="50" spans="3:22" ht="12" customHeight="1" thickTop="1">
      <c r="D50" s="2" t="s">
        <v>65</v>
      </c>
      <c r="E50" s="9">
        <f>2350.67</f>
        <v>2350.67</v>
      </c>
      <c r="F50" s="11"/>
      <c r="G50" s="9"/>
      <c r="H50" s="11"/>
      <c r="I50" s="9"/>
      <c r="K50" s="9">
        <v>361.56</v>
      </c>
      <c r="L50" s="11"/>
      <c r="M50" s="9">
        <v>11079.35</v>
      </c>
      <c r="N50" s="11"/>
      <c r="O50" s="9">
        <v>-7056.77</v>
      </c>
    </row>
    <row r="51" spans="3:22" ht="12" customHeight="1">
      <c r="D51" s="2" t="s">
        <v>92</v>
      </c>
      <c r="E51" s="6">
        <v>350.63</v>
      </c>
      <c r="F51" s="11"/>
      <c r="G51" s="6">
        <f>E49+E50+E51</f>
        <v>5815.39</v>
      </c>
      <c r="H51" s="11"/>
      <c r="I51" s="6">
        <f>G48-G51</f>
        <v>-3667.2400000000002</v>
      </c>
      <c r="K51" s="6"/>
      <c r="L51" s="11"/>
      <c r="M51" s="6"/>
      <c r="N51" s="11"/>
      <c r="O51" s="6"/>
    </row>
    <row r="52" spans="3:22" ht="12" customHeight="1">
      <c r="C52" s="2" t="s">
        <v>0</v>
      </c>
      <c r="F52" s="11"/>
      <c r="H52" s="11"/>
      <c r="J52" s="11"/>
      <c r="L52" s="11"/>
      <c r="N52" s="11"/>
      <c r="O52" s="2">
        <v>26680.7600000003</v>
      </c>
      <c r="R52" s="3" t="s">
        <v>79</v>
      </c>
      <c r="U52" s="3" t="s">
        <v>80</v>
      </c>
    </row>
    <row r="53" spans="3:22" ht="12" customHeight="1">
      <c r="C53" s="1" t="s">
        <v>71</v>
      </c>
      <c r="D53" s="2" t="s">
        <v>78</v>
      </c>
      <c r="F53" s="11"/>
      <c r="G53" s="2">
        <v>3675.3</v>
      </c>
      <c r="H53" s="11"/>
      <c r="J53" s="11"/>
      <c r="L53" s="11"/>
      <c r="M53" s="2">
        <v>3143.76</v>
      </c>
      <c r="N53" s="11"/>
    </row>
    <row r="54" spans="3:22" ht="12" customHeight="1">
      <c r="C54" s="1" t="s">
        <v>71</v>
      </c>
      <c r="D54" s="2" t="s">
        <v>7</v>
      </c>
      <c r="F54" s="11"/>
      <c r="G54" s="9">
        <v>-3675.3</v>
      </c>
      <c r="H54" s="11"/>
      <c r="I54" s="2">
        <f>G53+G54</f>
        <v>0</v>
      </c>
      <c r="J54" s="12"/>
      <c r="L54" s="11"/>
      <c r="M54" s="9">
        <v>-3143.76</v>
      </c>
      <c r="N54" s="11"/>
      <c r="O54" s="2">
        <v>0</v>
      </c>
      <c r="R54" s="13" t="s">
        <v>81</v>
      </c>
      <c r="S54" s="1"/>
      <c r="U54" s="13" t="s">
        <v>82</v>
      </c>
      <c r="V54" s="1"/>
    </row>
    <row r="55" spans="3:22" ht="12" customHeight="1" thickBot="1">
      <c r="C55" s="1" t="s">
        <v>86</v>
      </c>
      <c r="F55" s="11"/>
      <c r="H55" s="11"/>
      <c r="I55" s="8">
        <f>I47+I51</f>
        <v>52540.680000000015</v>
      </c>
      <c r="J55" s="12"/>
      <c r="L55" s="11"/>
      <c r="N55" s="11"/>
      <c r="O55" s="8">
        <v>26680.7600000003</v>
      </c>
      <c r="R55" s="14" t="s">
        <v>83</v>
      </c>
      <c r="U55" s="14" t="s">
        <v>14</v>
      </c>
    </row>
    <row r="56" spans="3:22" ht="12" customHeight="1" thickTop="1">
      <c r="H56" s="5"/>
      <c r="J56" s="5"/>
    </row>
    <row r="62" spans="3:22" ht="12" customHeight="1">
      <c r="C62" s="6"/>
      <c r="D62" s="6"/>
      <c r="G62" s="6"/>
      <c r="H62" s="6"/>
      <c r="I62" s="6"/>
      <c r="J62" s="6"/>
      <c r="K62" s="6"/>
      <c r="L62" s="6"/>
      <c r="M62" s="6"/>
      <c r="N62" s="6"/>
      <c r="O62" s="6"/>
    </row>
    <row r="64" spans="3:22" ht="12" customHeight="1">
      <c r="P64" s="6"/>
      <c r="Q64" s="6"/>
      <c r="R64" s="6"/>
      <c r="S64" s="6"/>
    </row>
    <row r="65" spans="3:20" ht="12" customHeight="1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3:20" ht="12" customHeight="1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3:20" ht="12" customHeight="1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84" spans="13:14" ht="12" customHeight="1">
      <c r="M84" s="3"/>
      <c r="N84" s="3"/>
    </row>
  </sheetData>
  <mergeCells count="2">
    <mergeCell ref="B35:O35"/>
    <mergeCell ref="R35:V35"/>
  </mergeCells>
  <printOptions verticalCentered="1"/>
  <pageMargins left="0.23622047244094499" right="0" top="0.196850393700787" bottom="0.196850393700787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isologismos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ºOPMA 5/§H</dc:title>
  <dc:creator>MORGAN</dc:creator>
  <cp:lastModifiedBy>User</cp:lastModifiedBy>
  <cp:lastPrinted>2013-04-03T09:21:46Z</cp:lastPrinted>
  <dcterms:created xsi:type="dcterms:W3CDTF">2013-04-03T08:00:18Z</dcterms:created>
  <dcterms:modified xsi:type="dcterms:W3CDTF">2013-04-03T12:46:06Z</dcterms:modified>
</cp:coreProperties>
</file>